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225" windowHeight="9555" activeTab="0"/>
  </bookViews>
  <sheets>
    <sheet name="2006" sheetId="1" r:id="rId1"/>
    <sheet name="2005" sheetId="2" r:id="rId2"/>
  </sheets>
  <definedNames/>
  <calcPr fullCalcOnLoad="1" fullPrecision="0"/>
</workbook>
</file>

<file path=xl/sharedStrings.xml><?xml version="1.0" encoding="utf-8"?>
<sst xmlns="http://schemas.openxmlformats.org/spreadsheetml/2006/main" count="194" uniqueCount="63">
  <si>
    <t>Levies</t>
  </si>
  <si>
    <t>Exemptions</t>
  </si>
  <si>
    <t>Net Assessment</t>
  </si>
  <si>
    <t>X</t>
  </si>
  <si>
    <t>Net Rate</t>
  </si>
  <si>
    <t>State Credit</t>
  </si>
  <si>
    <t>TAX</t>
  </si>
  <si>
    <t>Atlanta Cycle</t>
  </si>
  <si>
    <t>ATL GENERAL</t>
  </si>
  <si>
    <t>ATL BONDS</t>
  </si>
  <si>
    <t>ATL SCH BND</t>
  </si>
  <si>
    <t>ATL SCH OPR</t>
  </si>
  <si>
    <t>ATL PARKS</t>
  </si>
  <si>
    <t>Total Amount Billed</t>
  </si>
  <si>
    <t>Total Due</t>
  </si>
  <si>
    <t>Fulton Cycle</t>
  </si>
  <si>
    <t>FUL GENERAL</t>
  </si>
  <si>
    <t>FUL BONDS</t>
  </si>
  <si>
    <t>STATE</t>
  </si>
  <si>
    <t>Assessment</t>
  </si>
  <si>
    <t>A reduction of 321.13 in your bill is the result of homeowner's tax relief enacted by the Governor and the General Assembly of the State of Georgia.</t>
  </si>
  <si>
    <t>Fair Market Value</t>
  </si>
  <si>
    <t>Temporary Assessment</t>
  </si>
  <si>
    <t>Assessed Value</t>
  </si>
  <si>
    <t>Property Location</t>
  </si>
  <si>
    <t>Tax District</t>
  </si>
  <si>
    <t>Owner Name</t>
  </si>
  <si>
    <t>Parcel Identification</t>
  </si>
  <si>
    <t>Account Number</t>
  </si>
  <si>
    <t>Less Amount Paid</t>
  </si>
  <si>
    <t>Last payment: September 12, 2005</t>
  </si>
  <si>
    <t>DOE JOHN Q</t>
  </si>
  <si>
    <t>171XXXX</t>
  </si>
  <si>
    <t>14F-XXXX-XXXX-XXX-X</t>
  </si>
  <si>
    <t>XX</t>
  </si>
  <si>
    <t>TOTAL PROPERTY TAXES</t>
  </si>
  <si>
    <t>FUL SCH BOND</t>
  </si>
  <si>
    <t>FUL SCH OPR</t>
  </si>
  <si>
    <t>Last payment: October 1, 2005</t>
  </si>
  <si>
    <t>SPEC S/DIS</t>
  </si>
  <si>
    <t>A reduction of $273.10 in your bill is the result of homeowner's tax relief enacted by the Governor and the General Assembly of the State of Georgia.</t>
  </si>
  <si>
    <t>BOTTOM LINE:</t>
  </si>
  <si>
    <t>Difference:</t>
  </si>
  <si>
    <r>
      <t xml:space="preserve">City </t>
    </r>
    <r>
      <rPr>
        <b/>
        <u val="single"/>
        <sz val="10"/>
        <color indexed="8"/>
        <rFont val="Arial"/>
        <family val="2"/>
      </rPr>
      <t>Exemption</t>
    </r>
    <r>
      <rPr>
        <sz val="10"/>
        <color indexed="8"/>
        <rFont val="Arial"/>
        <family val="2"/>
      </rPr>
      <t>: BASIC HOMESTEAD</t>
    </r>
  </si>
  <si>
    <r>
      <t>City Sales Tax Credit</t>
    </r>
    <r>
      <rPr>
        <sz val="10"/>
        <color indexed="8"/>
        <rFont val="Arial"/>
        <family val="2"/>
      </rPr>
      <t>: $0.00</t>
    </r>
  </si>
  <si>
    <r>
      <t>County Exemption</t>
    </r>
    <r>
      <rPr>
        <sz val="10"/>
        <color indexed="8"/>
        <rFont val="Arial"/>
        <family val="2"/>
      </rPr>
      <t>: BASIC HOMESTEAD CPI FROZEN</t>
    </r>
  </si>
  <si>
    <t>1.  PROPERTY IN THE CITY OF ATLANTA</t>
  </si>
  <si>
    <t>2. THE SAME PROPERTY IN INCORPORATED FULTON COUNTY</t>
  </si>
  <si>
    <t>2005 Property Tax Calculator by Charles A. Hammonds, 8/12/06</t>
  </si>
  <si>
    <r>
      <t>Note</t>
    </r>
    <r>
      <rPr>
        <sz val="10"/>
        <color indexed="8"/>
        <rFont val="Arial"/>
        <family val="2"/>
      </rPr>
      <t>: If the 2005 Fair Market Value (FMV) of your home was more than $157,265 you would have paid more property taxes in the City of Atlanta than in unincorporated Fulton County. If your 2005 FMV was less than $157,265 you would have paid less property taxes in the City of Atlanta.</t>
    </r>
  </si>
  <si>
    <t>2006 ANY DRIVE</t>
  </si>
  <si>
    <t>*Homeowners age 65 and over are eligible for a $20,000 exemption on FUL GENERAL and SPEC S/DIS.</t>
  </si>
  <si>
    <r>
      <t xml:space="preserve">City </t>
    </r>
    <r>
      <rPr>
        <b/>
        <u val="single"/>
        <sz val="10"/>
        <color indexed="8"/>
        <rFont val="Arial"/>
        <family val="2"/>
      </rPr>
      <t>Exemption</t>
    </r>
    <r>
      <rPr>
        <sz val="10"/>
        <color indexed="8"/>
        <rFont val="Arial"/>
        <family val="2"/>
      </rPr>
      <t xml:space="preserve">: </t>
    </r>
  </si>
  <si>
    <t>If in City of Atlanta you would have paid 2005 Total Property Taxes of :</t>
  </si>
  <si>
    <t>In unincorporated Fulton County you paid 2005 Total Property Taxes of :</t>
  </si>
  <si>
    <r>
      <t xml:space="preserve">If you are under age 65*, use this calculator to compare your property taxes in unincorporated Fulton County with what you would have paid in the City of Atlanta in 2005. Simply type in the Fulton County Tax Assessor's 2005 Fair Market Value of your home in </t>
    </r>
    <r>
      <rPr>
        <b/>
        <sz val="10"/>
        <color indexed="8"/>
        <rFont val="Arial"/>
        <family val="2"/>
      </rPr>
      <t>cell A15</t>
    </r>
    <r>
      <rPr>
        <sz val="10"/>
        <color indexed="8"/>
        <rFont val="Arial"/>
        <family val="2"/>
      </rPr>
      <t xml:space="preserve"> and see your BOTTOM Line at the bottom of the spreadsheet. A Temporary Assessment of 0 is assumed.</t>
    </r>
  </si>
  <si>
    <t>2006 Property Tax Calculator by Charles A. Hammonds, 8/12/06</t>
  </si>
  <si>
    <t xml:space="preserve">If you are under age 65*, use this calculator to compare your property taxes in unincorporated Fulton County with what you will pay in the City of Atlanta in 2006. Simply type in the Fulton County Tax Assessor's 2006 Fair Market Value of your home in cell A15 and see your BOTTOM Line at the bottom of the spreadsheet. A Temporary Assessment of 0 is assumed. </t>
  </si>
  <si>
    <t>A reduction of 336.69 in your bill is the result of homeowner's tax relief enacted by the Governor and the General Assembly of the State of Georgia.</t>
  </si>
  <si>
    <t>A reduction of $279.71 in your bill is the result of homeowner's tax relief enacted by the Governor and the General Assembly of the State of Georgia.</t>
  </si>
  <si>
    <t>If in City of Atlanta you will pay 2006 Total Property Taxes of :</t>
  </si>
  <si>
    <t>In unincorporated Fulton County you will pay 2006 Total Property Taxes of :</t>
  </si>
  <si>
    <r>
      <t>Note</t>
    </r>
    <r>
      <rPr>
        <sz val="10"/>
        <color indexed="8"/>
        <rFont val="Arial"/>
        <family val="2"/>
      </rPr>
      <t>: If the 2006 Fair Market Value (FMV) of your home is more than $144,762 you will have to pay more property taxes in the City of Atlanta than in unincorporated Fulton County. If your 2006 FMV is less than $144,762 you will have to pay less property taxes.</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</si>
</sst>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
    <numFmt numFmtId="166" formatCode="0.0000000"/>
    <numFmt numFmtId="167" formatCode="0.000000"/>
    <numFmt numFmtId="168" formatCode=".000000"/>
    <numFmt numFmtId="169" formatCode=".0000000"/>
    <numFmt numFmtId="170" formatCode="#,##0.0"/>
  </numFmts>
  <fonts count="6">
    <font>
      <sz val="10"/>
      <name val="Arial"/>
      <family val="0"/>
    </font>
    <font>
      <sz val="10"/>
      <color indexed="8"/>
      <name val="Arial"/>
      <family val="2"/>
    </font>
    <font>
      <b/>
      <u val="single"/>
      <sz val="10"/>
      <color indexed="8"/>
      <name val="Arial"/>
      <family val="2"/>
    </font>
    <font>
      <b/>
      <sz val="10"/>
      <color indexed="8"/>
      <name val="Arial"/>
      <family val="2"/>
    </font>
    <font>
      <u val="single"/>
      <sz val="10"/>
      <color indexed="8"/>
      <name val="Arial"/>
      <family val="2"/>
    </font>
    <font>
      <b/>
      <u val="single"/>
      <sz val="12"/>
      <color indexed="8"/>
      <name val="Arial"/>
      <family val="2"/>
    </font>
  </fonts>
  <fills count="3">
    <fill>
      <patternFill/>
    </fill>
    <fill>
      <patternFill patternType="gray125"/>
    </fill>
    <fill>
      <patternFill patternType="solid">
        <fgColor indexed="13"/>
        <bgColor indexed="64"/>
      </patternFill>
    </fill>
  </fills>
  <borders count="13">
    <border>
      <left/>
      <right/>
      <top/>
      <bottom/>
      <diagonal/>
    </border>
    <border>
      <left style="thick"/>
      <right style="thick"/>
      <top style="thick"/>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0" fillId="0" borderId="0" xfId="0" applyAlignment="1">
      <alignment horizontal="center"/>
    </xf>
    <xf numFmtId="0" fontId="1" fillId="0" borderId="0" xfId="0" applyFont="1" applyAlignment="1">
      <alignment/>
    </xf>
    <xf numFmtId="0" fontId="3" fillId="0" borderId="0" xfId="0" applyFont="1" applyAlignment="1">
      <alignment/>
    </xf>
    <xf numFmtId="169" fontId="1" fillId="0" borderId="0" xfId="0" applyNumberFormat="1" applyFont="1" applyAlignment="1">
      <alignment/>
    </xf>
    <xf numFmtId="0" fontId="4" fillId="0" borderId="0" xfId="0" applyFont="1" applyAlignment="1">
      <alignment/>
    </xf>
    <xf numFmtId="0" fontId="3" fillId="0" borderId="1" xfId="0" applyFont="1" applyBorder="1" applyAlignment="1">
      <alignment horizontal="center"/>
    </xf>
    <xf numFmtId="169" fontId="3" fillId="0" borderId="1" xfId="0" applyNumberFormat="1" applyFont="1" applyBorder="1" applyAlignment="1">
      <alignment horizontal="center"/>
    </xf>
    <xf numFmtId="0" fontId="3" fillId="0" borderId="2" xfId="0" applyFont="1" applyBorder="1" applyAlignment="1">
      <alignment/>
    </xf>
    <xf numFmtId="0" fontId="3" fillId="0" borderId="3" xfId="0" applyFont="1" applyBorder="1" applyAlignment="1">
      <alignment/>
    </xf>
    <xf numFmtId="0" fontId="1" fillId="0" borderId="3" xfId="0" applyFont="1" applyBorder="1" applyAlignment="1">
      <alignment/>
    </xf>
    <xf numFmtId="169" fontId="1" fillId="0" borderId="3" xfId="0" applyNumberFormat="1" applyFont="1" applyBorder="1" applyAlignment="1">
      <alignment/>
    </xf>
    <xf numFmtId="0" fontId="1" fillId="0" borderId="4" xfId="0" applyFont="1" applyBorder="1" applyAlignment="1">
      <alignment/>
    </xf>
    <xf numFmtId="0" fontId="1" fillId="0" borderId="1" xfId="0" applyFont="1" applyBorder="1" applyAlignment="1">
      <alignment/>
    </xf>
    <xf numFmtId="3" fontId="1" fillId="0" borderId="1" xfId="0" applyNumberFormat="1" applyFont="1" applyBorder="1" applyAlignment="1">
      <alignment/>
    </xf>
    <xf numFmtId="0" fontId="3" fillId="0" borderId="1" xfId="0" applyFont="1" applyBorder="1" applyAlignment="1">
      <alignment/>
    </xf>
    <xf numFmtId="169" fontId="1" fillId="0" borderId="1" xfId="0" applyNumberFormat="1" applyFont="1" applyBorder="1" applyAlignment="1">
      <alignment/>
    </xf>
    <xf numFmtId="164" fontId="1" fillId="0" borderId="1" xfId="0" applyNumberFormat="1"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164" fontId="1" fillId="0" borderId="4" xfId="0" applyNumberFormat="1" applyFont="1" applyBorder="1" applyAlignment="1">
      <alignment/>
    </xf>
    <xf numFmtId="0" fontId="1" fillId="0" borderId="8" xfId="0" applyFont="1" applyBorder="1" applyAlignment="1">
      <alignment/>
    </xf>
    <xf numFmtId="0" fontId="1" fillId="0" borderId="0" xfId="0" applyFont="1" applyBorder="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3" fillId="0" borderId="2" xfId="0" applyFont="1" applyFill="1" applyBorder="1" applyAlignment="1">
      <alignment/>
    </xf>
    <xf numFmtId="164" fontId="1" fillId="0" borderId="3" xfId="0" applyNumberFormat="1" applyFont="1" applyBorder="1" applyAlignment="1">
      <alignment/>
    </xf>
    <xf numFmtId="0" fontId="1" fillId="0" borderId="1" xfId="0" applyFont="1" applyFill="1" applyBorder="1" applyAlignment="1">
      <alignment/>
    </xf>
    <xf numFmtId="0" fontId="1" fillId="0" borderId="5" xfId="0" applyFont="1" applyFill="1" applyBorder="1" applyAlignment="1">
      <alignment/>
    </xf>
    <xf numFmtId="3" fontId="1" fillId="0" borderId="6" xfId="0" applyNumberFormat="1" applyFont="1" applyBorder="1" applyAlignment="1">
      <alignment/>
    </xf>
    <xf numFmtId="3" fontId="1" fillId="0" borderId="7" xfId="0" applyNumberFormat="1" applyFont="1" applyBorder="1" applyAlignment="1">
      <alignment/>
    </xf>
    <xf numFmtId="0" fontId="1" fillId="0" borderId="8" xfId="0" applyFont="1" applyFill="1" applyBorder="1" applyAlignment="1">
      <alignment/>
    </xf>
    <xf numFmtId="3" fontId="1" fillId="0" borderId="0" xfId="0" applyNumberFormat="1" applyFont="1" applyBorder="1" applyAlignment="1">
      <alignment/>
    </xf>
    <xf numFmtId="3" fontId="1" fillId="0" borderId="9" xfId="0" applyNumberFormat="1" applyFont="1" applyBorder="1" applyAlignment="1">
      <alignment/>
    </xf>
    <xf numFmtId="0" fontId="1" fillId="0" borderId="10" xfId="0" applyFont="1" applyFill="1" applyBorder="1" applyAlignment="1">
      <alignment/>
    </xf>
    <xf numFmtId="3" fontId="1" fillId="0" borderId="11" xfId="0" applyNumberFormat="1" applyFont="1" applyBorder="1" applyAlignment="1">
      <alignment/>
    </xf>
    <xf numFmtId="3" fontId="1" fillId="0" borderId="12" xfId="0" applyNumberFormat="1" applyFont="1" applyBorder="1" applyAlignment="1">
      <alignment/>
    </xf>
    <xf numFmtId="169" fontId="3" fillId="0" borderId="3" xfId="0" applyNumberFormat="1" applyFont="1" applyBorder="1" applyAlignment="1">
      <alignment/>
    </xf>
    <xf numFmtId="0" fontId="3" fillId="0" borderId="4" xfId="0" applyFont="1" applyBorder="1" applyAlignment="1">
      <alignment/>
    </xf>
    <xf numFmtId="164" fontId="3" fillId="0" borderId="1" xfId="0" applyNumberFormat="1" applyFont="1" applyBorder="1" applyAlignment="1">
      <alignment/>
    </xf>
    <xf numFmtId="0" fontId="1" fillId="0" borderId="0" xfId="0" applyFont="1" applyAlignment="1">
      <alignment horizontal="centerContinuous" vertical="center" wrapText="1"/>
    </xf>
    <xf numFmtId="0" fontId="3" fillId="0" borderId="0" xfId="0" applyFont="1" applyAlignment="1">
      <alignment horizontal="centerContinuous" vertical="center" wrapText="1"/>
    </xf>
    <xf numFmtId="169" fontId="1" fillId="0" borderId="0" xfId="0" applyNumberFormat="1" applyFont="1" applyAlignment="1">
      <alignment horizontal="centerContinuous" vertical="center" wrapText="1"/>
    </xf>
    <xf numFmtId="0" fontId="5" fillId="0" borderId="0" xfId="0" applyFont="1" applyAlignment="1">
      <alignment/>
    </xf>
    <xf numFmtId="0" fontId="2" fillId="0" borderId="0" xfId="0" applyFont="1" applyAlignment="1">
      <alignment/>
    </xf>
    <xf numFmtId="0" fontId="1" fillId="0" borderId="0" xfId="0" applyFont="1" applyAlignment="1" quotePrefix="1">
      <alignment horizontal="left"/>
    </xf>
    <xf numFmtId="169" fontId="1" fillId="0" borderId="0" xfId="0" applyNumberFormat="1" applyFont="1" applyAlignment="1">
      <alignment/>
    </xf>
    <xf numFmtId="0" fontId="1" fillId="0" borderId="0" xfId="0" applyFont="1" applyAlignment="1">
      <alignment horizontal="right"/>
    </xf>
    <xf numFmtId="3" fontId="1" fillId="0" borderId="0" xfId="0" applyNumberFormat="1" applyFont="1" applyAlignment="1">
      <alignment horizontal="left"/>
    </xf>
    <xf numFmtId="0" fontId="1" fillId="0" borderId="0" xfId="0" applyFont="1" applyAlignment="1">
      <alignment horizontal="left"/>
    </xf>
    <xf numFmtId="0" fontId="1" fillId="0" borderId="0" xfId="0" applyFont="1" applyBorder="1" applyAlignment="1">
      <alignment horizontal="left" vertical="center" wrapText="1"/>
    </xf>
    <xf numFmtId="0" fontId="1" fillId="0" borderId="0" xfId="0" applyFont="1" applyBorder="1" applyAlignment="1">
      <alignment horizontal="left"/>
    </xf>
    <xf numFmtId="0" fontId="3" fillId="0" borderId="5" xfId="0" applyFont="1" applyBorder="1" applyAlignment="1">
      <alignment/>
    </xf>
    <xf numFmtId="0" fontId="3" fillId="0" borderId="6" xfId="0" applyFont="1" applyBorder="1" applyAlignment="1">
      <alignment/>
    </xf>
    <xf numFmtId="169" fontId="1" fillId="0" borderId="6" xfId="0" applyNumberFormat="1" applyFont="1" applyBorder="1" applyAlignment="1">
      <alignment/>
    </xf>
    <xf numFmtId="0" fontId="3" fillId="0" borderId="0" xfId="0" applyFont="1" applyBorder="1" applyAlignment="1">
      <alignment/>
    </xf>
    <xf numFmtId="169" fontId="1" fillId="0" borderId="0" xfId="0" applyNumberFormat="1" applyFont="1" applyBorder="1" applyAlignment="1">
      <alignment/>
    </xf>
    <xf numFmtId="164" fontId="3" fillId="0" borderId="9" xfId="0" applyNumberFormat="1" applyFont="1" applyBorder="1" applyAlignment="1">
      <alignment horizontal="right"/>
    </xf>
    <xf numFmtId="164" fontId="3" fillId="0" borderId="9" xfId="17" applyNumberFormat="1" applyFont="1" applyBorder="1" applyAlignment="1">
      <alignment horizontal="right"/>
    </xf>
    <xf numFmtId="0" fontId="3" fillId="0" borderId="11" xfId="0" applyFont="1" applyBorder="1" applyAlignment="1">
      <alignment/>
    </xf>
    <xf numFmtId="169" fontId="1" fillId="0" borderId="11" xfId="0" applyNumberFormat="1" applyFont="1" applyBorder="1" applyAlignment="1">
      <alignment/>
    </xf>
    <xf numFmtId="164" fontId="3" fillId="0" borderId="12" xfId="0" applyNumberFormat="1" applyFont="1" applyBorder="1" applyAlignment="1">
      <alignment horizontal="right"/>
    </xf>
    <xf numFmtId="169" fontId="1" fillId="0" borderId="0" xfId="0" applyNumberFormat="1" applyFont="1" applyAlignment="1">
      <alignment horizontal="right"/>
    </xf>
    <xf numFmtId="0" fontId="3" fillId="0" borderId="0" xfId="0" applyFont="1" applyAlignment="1">
      <alignment horizontal="center"/>
    </xf>
    <xf numFmtId="3" fontId="1" fillId="2" borderId="1" xfId="0" applyNumberFormat="1" applyFont="1" applyFill="1" applyBorder="1" applyAlignment="1">
      <alignment horizontal="right"/>
    </xf>
    <xf numFmtId="0" fontId="1" fillId="0" borderId="2" xfId="0" applyFont="1" applyBorder="1" applyAlignment="1">
      <alignment horizontal="left" vertical="center" wrapText="1"/>
    </xf>
    <xf numFmtId="0" fontId="1" fillId="0" borderId="3"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3" fillId="0" borderId="10"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4"/>
  <sheetViews>
    <sheetView tabSelected="1" workbookViewId="0" topLeftCell="A7">
      <selection activeCell="A15" sqref="A15"/>
    </sheetView>
  </sheetViews>
  <sheetFormatPr defaultColWidth="9.140625" defaultRowHeight="12.75"/>
  <cols>
    <col min="1" max="1" width="17.421875" style="2" customWidth="1"/>
    <col min="2" max="2" width="11.421875" style="2" bestFit="1" customWidth="1"/>
    <col min="3" max="3" width="11.57421875" style="2" bestFit="1" customWidth="1"/>
    <col min="4" max="4" width="17.421875" style="2" bestFit="1" customWidth="1"/>
    <col min="5" max="5" width="2.00390625" style="3" bestFit="1" customWidth="1"/>
    <col min="6" max="6" width="8.7109375" style="4" bestFit="1" customWidth="1"/>
    <col min="7" max="7" width="11.7109375" style="2" bestFit="1" customWidth="1"/>
    <col min="8" max="8" width="10.140625" style="2" customWidth="1"/>
  </cols>
  <sheetData>
    <row r="1" ht="12.75">
      <c r="A1" s="2" t="s">
        <v>56</v>
      </c>
    </row>
    <row r="2" ht="13.5" thickBot="1"/>
    <row r="3" spans="1:8" ht="51" customHeight="1" thickTop="1">
      <c r="A3" s="71" t="s">
        <v>57</v>
      </c>
      <c r="B3" s="72"/>
      <c r="C3" s="72"/>
      <c r="D3" s="72"/>
      <c r="E3" s="72"/>
      <c r="F3" s="72"/>
      <c r="G3" s="72"/>
      <c r="H3" s="73"/>
    </row>
    <row r="4" spans="1:8" ht="39" customHeight="1" thickBot="1">
      <c r="A4" s="74" t="s">
        <v>62</v>
      </c>
      <c r="B4" s="75"/>
      <c r="C4" s="75"/>
      <c r="D4" s="75"/>
      <c r="E4" s="75"/>
      <c r="F4" s="75"/>
      <c r="G4" s="75"/>
      <c r="H4" s="76"/>
    </row>
    <row r="5" ht="13.5" thickTop="1"/>
    <row r="6" ht="15.75">
      <c r="A6" s="46" t="s">
        <v>46</v>
      </c>
    </row>
    <row r="8" spans="1:7" ht="12.75">
      <c r="A8" s="3" t="s">
        <v>26</v>
      </c>
      <c r="B8" s="66"/>
      <c r="D8" s="3" t="s">
        <v>27</v>
      </c>
      <c r="G8" s="47" t="s">
        <v>28</v>
      </c>
    </row>
    <row r="9" spans="1:7" ht="12.75">
      <c r="A9" s="2" t="s">
        <v>31</v>
      </c>
      <c r="D9" s="2" t="s">
        <v>33</v>
      </c>
      <c r="G9" s="52" t="s">
        <v>32</v>
      </c>
    </row>
    <row r="11" spans="1:7" ht="12.75">
      <c r="A11" s="3" t="s">
        <v>24</v>
      </c>
      <c r="G11" s="47" t="s">
        <v>25</v>
      </c>
    </row>
    <row r="12" spans="1:7" ht="12.75">
      <c r="A12" s="2" t="s">
        <v>50</v>
      </c>
      <c r="G12" s="52" t="s">
        <v>34</v>
      </c>
    </row>
    <row r="14" spans="1:8" ht="13.5" thickBot="1">
      <c r="A14" s="47" t="s">
        <v>21</v>
      </c>
      <c r="D14" s="3" t="s">
        <v>23</v>
      </c>
      <c r="F14" s="65"/>
      <c r="G14" s="49" t="s">
        <v>22</v>
      </c>
      <c r="H14" s="50"/>
    </row>
    <row r="15" spans="1:7" ht="14.25" thickBot="1" thickTop="1">
      <c r="A15" s="67">
        <v>144762</v>
      </c>
      <c r="D15" s="51">
        <f>+A15*0.4</f>
        <v>57905</v>
      </c>
      <c r="G15" s="52">
        <v>0</v>
      </c>
    </row>
    <row r="16" ht="13.5" thickTop="1"/>
    <row r="17" spans="1:4" ht="12.75">
      <c r="A17" s="2" t="s">
        <v>43</v>
      </c>
      <c r="D17" s="3" t="s">
        <v>45</v>
      </c>
    </row>
    <row r="19" ht="12.75">
      <c r="A19" s="5" t="s">
        <v>44</v>
      </c>
    </row>
    <row r="20" ht="13.5" thickBot="1"/>
    <row r="21" spans="1:8" s="1" customFormat="1" ht="14.25" thickBot="1" thickTop="1">
      <c r="A21" s="6" t="s">
        <v>0</v>
      </c>
      <c r="B21" s="6" t="s">
        <v>19</v>
      </c>
      <c r="C21" s="6" t="s">
        <v>1</v>
      </c>
      <c r="D21" s="6" t="s">
        <v>2</v>
      </c>
      <c r="E21" s="6" t="s">
        <v>3</v>
      </c>
      <c r="F21" s="7" t="s">
        <v>4</v>
      </c>
      <c r="G21" s="6" t="s">
        <v>5</v>
      </c>
      <c r="H21" s="6" t="s">
        <v>6</v>
      </c>
    </row>
    <row r="22" spans="1:8" ht="14.25" thickBot="1" thickTop="1">
      <c r="A22" s="8" t="s">
        <v>7</v>
      </c>
      <c r="B22" s="9"/>
      <c r="C22" s="10"/>
      <c r="D22" s="10"/>
      <c r="E22" s="9"/>
      <c r="F22" s="11"/>
      <c r="G22" s="10"/>
      <c r="H22" s="12"/>
    </row>
    <row r="23" spans="1:8" ht="14.25" thickBot="1" thickTop="1">
      <c r="A23" s="13" t="s">
        <v>8</v>
      </c>
      <c r="B23" s="14">
        <f>+D$15</f>
        <v>57905</v>
      </c>
      <c r="C23" s="14">
        <v>15000</v>
      </c>
      <c r="D23" s="14">
        <f>+B23-C23</f>
        <v>42905</v>
      </c>
      <c r="E23" s="15" t="s">
        <v>3</v>
      </c>
      <c r="F23" s="16">
        <v>0.00753</v>
      </c>
      <c r="G23" s="17">
        <f>+F23*8000</f>
        <v>60.24</v>
      </c>
      <c r="H23" s="17">
        <f>+D23*F23-G23</f>
        <v>262.83</v>
      </c>
    </row>
    <row r="24" spans="1:8" ht="14.25" thickBot="1" thickTop="1">
      <c r="A24" s="13" t="s">
        <v>9</v>
      </c>
      <c r="B24" s="14">
        <f>+D$15</f>
        <v>57905</v>
      </c>
      <c r="C24" s="14">
        <v>0</v>
      </c>
      <c r="D24" s="14">
        <f>+B24-C24</f>
        <v>57905</v>
      </c>
      <c r="E24" s="15" t="s">
        <v>3</v>
      </c>
      <c r="F24" s="16">
        <v>0.00141</v>
      </c>
      <c r="G24" s="17">
        <v>0</v>
      </c>
      <c r="H24" s="17">
        <f>+D24*F24-G24</f>
        <v>81.65</v>
      </c>
    </row>
    <row r="25" spans="1:8" ht="14.25" thickBot="1" thickTop="1">
      <c r="A25" s="13" t="s">
        <v>10</v>
      </c>
      <c r="B25" s="14">
        <f>+D$15</f>
        <v>57905</v>
      </c>
      <c r="C25" s="14">
        <v>0</v>
      </c>
      <c r="D25" s="14">
        <f>+B25-C25</f>
        <v>57905</v>
      </c>
      <c r="E25" s="15" t="s">
        <v>3</v>
      </c>
      <c r="F25" s="16">
        <v>5.4E-05</v>
      </c>
      <c r="G25" s="17">
        <v>0</v>
      </c>
      <c r="H25" s="17">
        <f>+D25*F25-G25</f>
        <v>3.13</v>
      </c>
    </row>
    <row r="26" spans="1:8" ht="14.25" thickBot="1" thickTop="1">
      <c r="A26" s="13" t="s">
        <v>11</v>
      </c>
      <c r="B26" s="14">
        <f>+D$15</f>
        <v>57905</v>
      </c>
      <c r="C26" s="14">
        <v>15000</v>
      </c>
      <c r="D26" s="14">
        <f>+B26-C26</f>
        <v>42905</v>
      </c>
      <c r="E26" s="15" t="s">
        <v>3</v>
      </c>
      <c r="F26" s="16">
        <v>0.022649</v>
      </c>
      <c r="G26" s="17">
        <f>+F26*8000</f>
        <v>181.19</v>
      </c>
      <c r="H26" s="17">
        <f>+D26*F26-G26</f>
        <v>790.57</v>
      </c>
    </row>
    <row r="27" spans="1:8" ht="14.25" thickBot="1" thickTop="1">
      <c r="A27" s="13" t="s">
        <v>12</v>
      </c>
      <c r="B27" s="14">
        <f>+D$15</f>
        <v>57905</v>
      </c>
      <c r="C27" s="14">
        <v>15000</v>
      </c>
      <c r="D27" s="14">
        <f>+B27-C27</f>
        <v>42905</v>
      </c>
      <c r="E27" s="15" t="s">
        <v>3</v>
      </c>
      <c r="F27" s="16">
        <v>0.0005</v>
      </c>
      <c r="G27" s="17">
        <v>4</v>
      </c>
      <c r="H27" s="17">
        <f>+D27*F27-G27</f>
        <v>17.45</v>
      </c>
    </row>
    <row r="28" spans="1:8" ht="14.25" thickBot="1" thickTop="1">
      <c r="A28" s="18" t="s">
        <v>30</v>
      </c>
      <c r="B28" s="19"/>
      <c r="C28" s="20"/>
      <c r="D28" s="13" t="s">
        <v>13</v>
      </c>
      <c r="E28" s="8"/>
      <c r="F28" s="11"/>
      <c r="G28" s="21"/>
      <c r="H28" s="17">
        <f>SUM(H23:H27)</f>
        <v>1155.63</v>
      </c>
    </row>
    <row r="29" spans="1:8" ht="14.25" thickBot="1" thickTop="1">
      <c r="A29" s="22"/>
      <c r="B29" s="23"/>
      <c r="C29" s="24"/>
      <c r="D29" s="13" t="s">
        <v>29</v>
      </c>
      <c r="E29" s="8"/>
      <c r="F29" s="11"/>
      <c r="G29" s="21"/>
      <c r="H29" s="17">
        <f>+H28</f>
        <v>1155.63</v>
      </c>
    </row>
    <row r="30" spans="1:8" ht="14.25" thickBot="1" thickTop="1">
      <c r="A30" s="25"/>
      <c r="B30" s="26"/>
      <c r="C30" s="27"/>
      <c r="D30" s="13" t="s">
        <v>14</v>
      </c>
      <c r="E30" s="8"/>
      <c r="F30" s="11"/>
      <c r="G30" s="21"/>
      <c r="H30" s="17">
        <f>+H28-H29</f>
        <v>0</v>
      </c>
    </row>
    <row r="31" spans="1:8" ht="14.25" thickBot="1" thickTop="1">
      <c r="A31" s="28" t="s">
        <v>15</v>
      </c>
      <c r="B31" s="10"/>
      <c r="C31" s="10"/>
      <c r="D31" s="10"/>
      <c r="E31" s="9"/>
      <c r="F31" s="11"/>
      <c r="G31" s="29"/>
      <c r="H31" s="12"/>
    </row>
    <row r="32" spans="1:8" ht="14.25" thickBot="1" thickTop="1">
      <c r="A32" s="30" t="s">
        <v>16</v>
      </c>
      <c r="B32" s="14">
        <f>+D$15</f>
        <v>57905</v>
      </c>
      <c r="C32" s="14">
        <v>22000</v>
      </c>
      <c r="D32" s="14">
        <f>+B32-C32</f>
        <v>35905</v>
      </c>
      <c r="E32" s="15" t="s">
        <v>3</v>
      </c>
      <c r="F32" s="16">
        <v>0.011407</v>
      </c>
      <c r="G32" s="17">
        <f>+F32*8000</f>
        <v>91.26</v>
      </c>
      <c r="H32" s="17">
        <f>+D32*F32-G32-5.56</f>
        <v>312.75</v>
      </c>
    </row>
    <row r="33" spans="1:8" ht="14.25" thickBot="1" thickTop="1">
      <c r="A33" s="30" t="s">
        <v>17</v>
      </c>
      <c r="B33" s="14">
        <f>+D$15</f>
        <v>57905</v>
      </c>
      <c r="C33" s="14">
        <v>0</v>
      </c>
      <c r="D33" s="14">
        <f>+B33-C33</f>
        <v>57905</v>
      </c>
      <c r="E33" s="15" t="s">
        <v>3</v>
      </c>
      <c r="F33" s="16">
        <v>6.4E-05</v>
      </c>
      <c r="G33" s="17">
        <v>0</v>
      </c>
      <c r="H33" s="17">
        <f>+D33*F33-G33</f>
        <v>3.71</v>
      </c>
    </row>
    <row r="34" spans="1:8" ht="14.25" thickBot="1" thickTop="1">
      <c r="A34" s="30" t="s">
        <v>18</v>
      </c>
      <c r="B34" s="14">
        <f>+D$15</f>
        <v>57905</v>
      </c>
      <c r="C34" s="14">
        <v>2000</v>
      </c>
      <c r="D34" s="14">
        <f>+B34-C34</f>
        <v>55905</v>
      </c>
      <c r="E34" s="15" t="s">
        <v>3</v>
      </c>
      <c r="F34" s="16">
        <v>0.00025</v>
      </c>
      <c r="G34" s="17">
        <v>0</v>
      </c>
      <c r="H34" s="17">
        <f>+D34*F34-G34-2</f>
        <v>11.98</v>
      </c>
    </row>
    <row r="35" spans="1:8" ht="14.25" thickBot="1" thickTop="1">
      <c r="A35" s="31" t="str">
        <f>+A28</f>
        <v>Last payment: September 12, 2005</v>
      </c>
      <c r="B35" s="32"/>
      <c r="C35" s="33"/>
      <c r="D35" s="13" t="s">
        <v>13</v>
      </c>
      <c r="E35" s="8"/>
      <c r="F35" s="11"/>
      <c r="G35" s="12"/>
      <c r="H35" s="17">
        <f>SUM(H30:H34)</f>
        <v>328.44</v>
      </c>
    </row>
    <row r="36" spans="1:8" ht="14.25" thickBot="1" thickTop="1">
      <c r="A36" s="34"/>
      <c r="B36" s="35"/>
      <c r="C36" s="36"/>
      <c r="D36" s="13" t="s">
        <v>29</v>
      </c>
      <c r="E36" s="8"/>
      <c r="F36" s="11"/>
      <c r="G36" s="12"/>
      <c r="H36" s="17">
        <f>+H35</f>
        <v>328.44</v>
      </c>
    </row>
    <row r="37" spans="1:8" ht="14.25" thickBot="1" thickTop="1">
      <c r="A37" s="34"/>
      <c r="B37" s="35"/>
      <c r="C37" s="36"/>
      <c r="D37" s="13" t="s">
        <v>14</v>
      </c>
      <c r="E37" s="8"/>
      <c r="F37" s="11"/>
      <c r="G37" s="12"/>
      <c r="H37" s="17">
        <f>+H35-H36</f>
        <v>0</v>
      </c>
    </row>
    <row r="38" spans="1:8" ht="14.25" thickBot="1" thickTop="1">
      <c r="A38" s="37"/>
      <c r="B38" s="38"/>
      <c r="C38" s="39"/>
      <c r="D38" s="15" t="s">
        <v>35</v>
      </c>
      <c r="E38" s="8"/>
      <c r="F38" s="40"/>
      <c r="G38" s="41"/>
      <c r="H38" s="42">
        <f>+H28+H35</f>
        <v>1484.07</v>
      </c>
    </row>
    <row r="39" spans="1:8" ht="52.5" customHeight="1" thickBot="1" thickTop="1">
      <c r="A39" s="68" t="s">
        <v>58</v>
      </c>
      <c r="B39" s="69"/>
      <c r="C39" s="69"/>
      <c r="D39" s="69"/>
      <c r="E39" s="69"/>
      <c r="F39" s="69"/>
      <c r="G39" s="69"/>
      <c r="H39" s="70"/>
    </row>
    <row r="40" spans="1:8" ht="52.5" customHeight="1" thickTop="1">
      <c r="A40" s="53"/>
      <c r="B40" s="54"/>
      <c r="C40" s="54"/>
      <c r="D40" s="54"/>
      <c r="E40" s="54"/>
      <c r="F40" s="54"/>
      <c r="G40" s="54"/>
      <c r="H40" s="54"/>
    </row>
    <row r="41" spans="2:8" ht="12.75">
      <c r="B41" s="43"/>
      <c r="D41" s="43"/>
      <c r="E41" s="44"/>
      <c r="F41" s="45"/>
      <c r="G41" s="43"/>
      <c r="H41" s="43"/>
    </row>
    <row r="42" spans="1:8" ht="15.75">
      <c r="A42" s="46" t="s">
        <v>47</v>
      </c>
      <c r="B42" s="43"/>
      <c r="D42" s="43"/>
      <c r="E42" s="44"/>
      <c r="F42" s="45"/>
      <c r="G42" s="43"/>
      <c r="H42" s="43"/>
    </row>
    <row r="43" spans="2:8" ht="12.75">
      <c r="B43" s="43"/>
      <c r="D43" s="43"/>
      <c r="E43" s="44"/>
      <c r="F43" s="45"/>
      <c r="G43" s="43"/>
      <c r="H43" s="43"/>
    </row>
    <row r="44" spans="1:7" ht="12.75">
      <c r="A44" s="3" t="s">
        <v>26</v>
      </c>
      <c r="D44" s="3" t="s">
        <v>27</v>
      </c>
      <c r="G44" s="47" t="s">
        <v>28</v>
      </c>
    </row>
    <row r="45" spans="1:7" ht="12.75">
      <c r="A45" s="2" t="str">
        <f>+A9</f>
        <v>DOE JOHN Q</v>
      </c>
      <c r="D45" s="2" t="str">
        <f>+D9</f>
        <v>14F-XXXX-XXXX-XXX-X</v>
      </c>
      <c r="G45" s="2" t="str">
        <f>+G9</f>
        <v>171XXXX</v>
      </c>
    </row>
    <row r="47" spans="1:7" ht="12.75">
      <c r="A47" s="3" t="s">
        <v>24</v>
      </c>
      <c r="G47" s="47" t="s">
        <v>25</v>
      </c>
    </row>
    <row r="48" spans="1:7" ht="12.75">
      <c r="A48" s="2" t="str">
        <f>+A12</f>
        <v>2006 ANY DRIVE</v>
      </c>
      <c r="G48" s="48" t="str">
        <f>+G12</f>
        <v>XX</v>
      </c>
    </row>
    <row r="50" spans="1:8" ht="12.75">
      <c r="A50" s="5" t="s">
        <v>21</v>
      </c>
      <c r="D50" s="3" t="s">
        <v>23</v>
      </c>
      <c r="G50" s="49" t="s">
        <v>22</v>
      </c>
      <c r="H50" s="50"/>
    </row>
    <row r="51" spans="1:7" ht="12.75">
      <c r="A51" s="51">
        <f>+A15</f>
        <v>144762</v>
      </c>
      <c r="D51" s="51">
        <f>+A51*0.4</f>
        <v>57905</v>
      </c>
      <c r="G51" s="52">
        <f>+G15</f>
        <v>0</v>
      </c>
    </row>
    <row r="53" spans="1:4" ht="12.75">
      <c r="A53" s="2" t="s">
        <v>52</v>
      </c>
      <c r="D53" s="3" t="s">
        <v>45</v>
      </c>
    </row>
    <row r="55" ht="12.75">
      <c r="A55" s="5" t="s">
        <v>44</v>
      </c>
    </row>
    <row r="56" ht="13.5" thickBot="1"/>
    <row r="57" spans="1:8" ht="14.25" thickBot="1" thickTop="1">
      <c r="A57" s="6" t="s">
        <v>0</v>
      </c>
      <c r="B57" s="6" t="s">
        <v>19</v>
      </c>
      <c r="C57" s="6" t="s">
        <v>1</v>
      </c>
      <c r="D57" s="6" t="s">
        <v>2</v>
      </c>
      <c r="E57" s="6" t="s">
        <v>3</v>
      </c>
      <c r="F57" s="7" t="s">
        <v>4</v>
      </c>
      <c r="G57" s="6" t="s">
        <v>5</v>
      </c>
      <c r="H57" s="6" t="s">
        <v>6</v>
      </c>
    </row>
    <row r="58" spans="1:8" ht="14.25" thickBot="1" thickTop="1">
      <c r="A58" s="30" t="s">
        <v>16</v>
      </c>
      <c r="B58" s="14">
        <f aca="true" t="shared" si="0" ref="B58:B63">+D$51</f>
        <v>57905</v>
      </c>
      <c r="C58" s="14">
        <v>15000</v>
      </c>
      <c r="D58" s="14">
        <f aca="true" t="shared" si="1" ref="D58:D63">+B58-C58</f>
        <v>42905</v>
      </c>
      <c r="E58" s="15" t="s">
        <v>3</v>
      </c>
      <c r="F58" s="16">
        <v>0.011407</v>
      </c>
      <c r="G58" s="17">
        <f>+F58*8000</f>
        <v>91.26</v>
      </c>
      <c r="H58" s="17">
        <f>+D58*F58-G58</f>
        <v>398.16</v>
      </c>
    </row>
    <row r="59" spans="1:8" ht="14.25" thickBot="1" thickTop="1">
      <c r="A59" s="30" t="s">
        <v>17</v>
      </c>
      <c r="B59" s="14">
        <f t="shared" si="0"/>
        <v>57905</v>
      </c>
      <c r="C59" s="14">
        <v>0</v>
      </c>
      <c r="D59" s="14">
        <f t="shared" si="1"/>
        <v>57905</v>
      </c>
      <c r="E59" s="15" t="s">
        <v>3</v>
      </c>
      <c r="F59" s="16">
        <v>6.3E-05</v>
      </c>
      <c r="G59" s="17">
        <v>0</v>
      </c>
      <c r="H59" s="17">
        <f>+D59*F59-G59</f>
        <v>3.65</v>
      </c>
    </row>
    <row r="60" spans="1:8" ht="14.25" thickBot="1" thickTop="1">
      <c r="A60" s="13" t="s">
        <v>36</v>
      </c>
      <c r="B60" s="14">
        <f t="shared" si="0"/>
        <v>57905</v>
      </c>
      <c r="C60" s="14">
        <v>0</v>
      </c>
      <c r="D60" s="14">
        <f t="shared" si="1"/>
        <v>57905</v>
      </c>
      <c r="E60" s="15" t="s">
        <v>3</v>
      </c>
      <c r="F60" s="16">
        <v>0.000282</v>
      </c>
      <c r="G60" s="17">
        <v>0</v>
      </c>
      <c r="H60" s="17">
        <f>+D60*F60-G60</f>
        <v>16.33</v>
      </c>
    </row>
    <row r="61" spans="1:8" ht="14.25" thickBot="1" thickTop="1">
      <c r="A61" s="13" t="s">
        <v>37</v>
      </c>
      <c r="B61" s="14">
        <f t="shared" si="0"/>
        <v>57905</v>
      </c>
      <c r="C61" s="14">
        <v>2000</v>
      </c>
      <c r="D61" s="14">
        <f t="shared" si="1"/>
        <v>55905</v>
      </c>
      <c r="E61" s="15" t="s">
        <v>3</v>
      </c>
      <c r="F61" s="16">
        <v>0.017825</v>
      </c>
      <c r="G61" s="17">
        <f>+F61*8000</f>
        <v>142.6</v>
      </c>
      <c r="H61" s="17">
        <f>+D61*F61-G61</f>
        <v>853.91</v>
      </c>
    </row>
    <row r="62" spans="1:8" ht="14.25" thickBot="1" thickTop="1">
      <c r="A62" s="30" t="s">
        <v>18</v>
      </c>
      <c r="B62" s="14">
        <f t="shared" si="0"/>
        <v>57905</v>
      </c>
      <c r="C62" s="14">
        <v>2000</v>
      </c>
      <c r="D62" s="14">
        <f t="shared" si="1"/>
        <v>55905</v>
      </c>
      <c r="E62" s="15" t="s">
        <v>3</v>
      </c>
      <c r="F62" s="16">
        <v>0.00025</v>
      </c>
      <c r="G62" s="17">
        <v>0</v>
      </c>
      <c r="H62" s="17">
        <f>+D62*F62-G62</f>
        <v>13.98</v>
      </c>
    </row>
    <row r="63" spans="1:8" ht="14.25" thickBot="1" thickTop="1">
      <c r="A63" s="30" t="s">
        <v>39</v>
      </c>
      <c r="B63" s="14">
        <f t="shared" si="0"/>
        <v>57905</v>
      </c>
      <c r="C63" s="14">
        <v>15000</v>
      </c>
      <c r="D63" s="14">
        <f t="shared" si="1"/>
        <v>42905</v>
      </c>
      <c r="E63" s="15" t="s">
        <v>3</v>
      </c>
      <c r="F63" s="16">
        <v>0.005731</v>
      </c>
      <c r="G63" s="17">
        <f>+F63*8000</f>
        <v>45.85</v>
      </c>
      <c r="H63" s="17">
        <f>+D63*F63-G63-2</f>
        <v>198.04</v>
      </c>
    </row>
    <row r="64" spans="1:8" ht="14.25" thickBot="1" thickTop="1">
      <c r="A64" s="18" t="s">
        <v>38</v>
      </c>
      <c r="B64" s="32"/>
      <c r="C64" s="33"/>
      <c r="D64" s="13" t="s">
        <v>13</v>
      </c>
      <c r="E64" s="8"/>
      <c r="F64" s="11"/>
      <c r="G64" s="12"/>
      <c r="H64" s="17">
        <f>SUM(H58:H63)</f>
        <v>1484.07</v>
      </c>
    </row>
    <row r="65" spans="1:8" ht="14.25" thickBot="1" thickTop="1">
      <c r="A65" s="34"/>
      <c r="B65" s="35"/>
      <c r="C65" s="36"/>
      <c r="D65" s="13" t="s">
        <v>29</v>
      </c>
      <c r="E65" s="8"/>
      <c r="F65" s="11"/>
      <c r="G65" s="12"/>
      <c r="H65" s="17">
        <f>+H64</f>
        <v>1484.07</v>
      </c>
    </row>
    <row r="66" spans="1:8" ht="14.25" thickBot="1" thickTop="1">
      <c r="A66" s="37"/>
      <c r="B66" s="38"/>
      <c r="C66" s="39"/>
      <c r="D66" s="13" t="s">
        <v>14</v>
      </c>
      <c r="E66" s="8"/>
      <c r="F66" s="11"/>
      <c r="G66" s="12"/>
      <c r="H66" s="17">
        <f>+H64-H65</f>
        <v>0</v>
      </c>
    </row>
    <row r="67" spans="1:8" ht="27.75" customHeight="1" thickBot="1" thickTop="1">
      <c r="A67" s="68" t="s">
        <v>59</v>
      </c>
      <c r="B67" s="69"/>
      <c r="C67" s="69"/>
      <c r="D67" s="69"/>
      <c r="E67" s="69"/>
      <c r="F67" s="69"/>
      <c r="G67" s="69"/>
      <c r="H67" s="70"/>
    </row>
    <row r="68" spans="1:8" ht="14.25" customHeight="1" thickBot="1" thickTop="1">
      <c r="A68" s="53"/>
      <c r="B68" s="54"/>
      <c r="C68" s="54"/>
      <c r="D68" s="54"/>
      <c r="E68" s="54"/>
      <c r="F68" s="54"/>
      <c r="G68" s="54"/>
      <c r="H68" s="54"/>
    </row>
    <row r="69" spans="1:8" ht="13.5" thickTop="1">
      <c r="A69" s="55" t="s">
        <v>41</v>
      </c>
      <c r="B69" s="19"/>
      <c r="C69" s="19"/>
      <c r="D69" s="19"/>
      <c r="E69" s="56"/>
      <c r="F69" s="57"/>
      <c r="G69" s="19"/>
      <c r="H69" s="20"/>
    </row>
    <row r="70" spans="1:8" ht="12.75">
      <c r="A70" s="22"/>
      <c r="B70" s="23" t="s">
        <v>60</v>
      </c>
      <c r="C70" s="23"/>
      <c r="D70" s="23"/>
      <c r="E70" s="58"/>
      <c r="F70" s="59"/>
      <c r="G70" s="23"/>
      <c r="H70" s="60">
        <f>+H38</f>
        <v>1484.07</v>
      </c>
    </row>
    <row r="71" spans="1:8" ht="12.75">
      <c r="A71" s="22"/>
      <c r="B71" s="23" t="s">
        <v>61</v>
      </c>
      <c r="C71" s="23"/>
      <c r="D71" s="23"/>
      <c r="E71" s="58"/>
      <c r="F71" s="59"/>
      <c r="G71" s="23"/>
      <c r="H71" s="61">
        <f>+H64</f>
        <v>1484.07</v>
      </c>
    </row>
    <row r="72" spans="1:8" ht="13.5" thickBot="1">
      <c r="A72" s="25"/>
      <c r="B72" s="26" t="s">
        <v>42</v>
      </c>
      <c r="C72" s="26"/>
      <c r="D72" s="26"/>
      <c r="E72" s="62"/>
      <c r="F72" s="63"/>
      <c r="G72" s="26"/>
      <c r="H72" s="64">
        <f>+H71-H70</f>
        <v>0</v>
      </c>
    </row>
    <row r="73" ht="13.5" thickTop="1"/>
    <row r="74" ht="12.75">
      <c r="A74" s="2" t="s">
        <v>51</v>
      </c>
    </row>
  </sheetData>
  <mergeCells count="4">
    <mergeCell ref="A39:H39"/>
    <mergeCell ref="A67:H67"/>
    <mergeCell ref="A3:H3"/>
    <mergeCell ref="A4:H4"/>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H73"/>
  <sheetViews>
    <sheetView workbookViewId="0" topLeftCell="A16">
      <selection activeCell="A15" sqref="A15"/>
    </sheetView>
  </sheetViews>
  <sheetFormatPr defaultColWidth="9.140625" defaultRowHeight="12.75"/>
  <cols>
    <col min="1" max="1" width="17.421875" style="2" bestFit="1" customWidth="1"/>
    <col min="2" max="2" width="11.421875" style="2" bestFit="1" customWidth="1"/>
    <col min="3" max="3" width="11.57421875" style="2" bestFit="1" customWidth="1"/>
    <col min="4" max="4" width="17.421875" style="2" bestFit="1" customWidth="1"/>
    <col min="5" max="5" width="2.00390625" style="3" bestFit="1" customWidth="1"/>
    <col min="6" max="6" width="8.7109375" style="4" bestFit="1" customWidth="1"/>
    <col min="7" max="7" width="11.7109375" style="2" bestFit="1" customWidth="1"/>
    <col min="8" max="8" width="9.7109375" style="2" customWidth="1"/>
  </cols>
  <sheetData>
    <row r="1" ht="12.75">
      <c r="A1" s="2" t="s">
        <v>48</v>
      </c>
    </row>
    <row r="2" ht="13.5" thickBot="1"/>
    <row r="3" spans="1:8" ht="51" customHeight="1" thickTop="1">
      <c r="A3" s="71" t="s">
        <v>55</v>
      </c>
      <c r="B3" s="72"/>
      <c r="C3" s="72"/>
      <c r="D3" s="72"/>
      <c r="E3" s="72"/>
      <c r="F3" s="72"/>
      <c r="G3" s="72"/>
      <c r="H3" s="73"/>
    </row>
    <row r="4" spans="1:8" ht="39" customHeight="1" thickBot="1">
      <c r="A4" s="74" t="s">
        <v>49</v>
      </c>
      <c r="B4" s="75"/>
      <c r="C4" s="75"/>
      <c r="D4" s="75"/>
      <c r="E4" s="75"/>
      <c r="F4" s="75"/>
      <c r="G4" s="75"/>
      <c r="H4" s="76"/>
    </row>
    <row r="5" ht="13.5" thickTop="1"/>
    <row r="6" ht="15.75">
      <c r="A6" s="46" t="s">
        <v>46</v>
      </c>
    </row>
    <row r="8" spans="1:7" ht="12.75">
      <c r="A8" s="3" t="s">
        <v>26</v>
      </c>
      <c r="B8" s="66"/>
      <c r="D8" s="3" t="s">
        <v>27</v>
      </c>
      <c r="G8" s="47" t="s">
        <v>28</v>
      </c>
    </row>
    <row r="9" spans="1:7" ht="12.75">
      <c r="A9" s="2" t="s">
        <v>31</v>
      </c>
      <c r="D9" s="2" t="s">
        <v>33</v>
      </c>
      <c r="G9" s="52" t="s">
        <v>32</v>
      </c>
    </row>
    <row r="11" spans="1:7" ht="12.75">
      <c r="A11" s="3" t="s">
        <v>24</v>
      </c>
      <c r="G11" s="47" t="s">
        <v>25</v>
      </c>
    </row>
    <row r="12" spans="1:7" ht="12.75">
      <c r="A12" s="2" t="s">
        <v>50</v>
      </c>
      <c r="G12" s="52" t="s">
        <v>34</v>
      </c>
    </row>
    <row r="14" spans="1:8" ht="13.5" thickBot="1">
      <c r="A14" s="47" t="s">
        <v>21</v>
      </c>
      <c r="D14" s="3" t="s">
        <v>23</v>
      </c>
      <c r="F14" s="65"/>
      <c r="G14" s="49" t="s">
        <v>22</v>
      </c>
      <c r="H14" s="50"/>
    </row>
    <row r="15" spans="1:7" ht="14.25" thickBot="1" thickTop="1">
      <c r="A15" s="67">
        <v>157265</v>
      </c>
      <c r="D15" s="51">
        <f>+A15*0.4</f>
        <v>62906</v>
      </c>
      <c r="G15" s="52">
        <v>0</v>
      </c>
    </row>
    <row r="16" ht="13.5" thickTop="1"/>
    <row r="17" spans="1:4" ht="12.75">
      <c r="A17" s="2" t="s">
        <v>43</v>
      </c>
      <c r="D17" s="3" t="s">
        <v>45</v>
      </c>
    </row>
    <row r="19" ht="12.75">
      <c r="A19" s="5" t="s">
        <v>44</v>
      </c>
    </row>
    <row r="20" ht="13.5" thickBot="1"/>
    <row r="21" spans="1:8" s="1" customFormat="1" ht="14.25" thickBot="1" thickTop="1">
      <c r="A21" s="6" t="s">
        <v>0</v>
      </c>
      <c r="B21" s="6" t="s">
        <v>19</v>
      </c>
      <c r="C21" s="6" t="s">
        <v>1</v>
      </c>
      <c r="D21" s="6" t="s">
        <v>2</v>
      </c>
      <c r="E21" s="6" t="s">
        <v>3</v>
      </c>
      <c r="F21" s="7" t="s">
        <v>4</v>
      </c>
      <c r="G21" s="6" t="s">
        <v>5</v>
      </c>
      <c r="H21" s="6" t="s">
        <v>6</v>
      </c>
    </row>
    <row r="22" spans="1:8" ht="14.25" thickBot="1" thickTop="1">
      <c r="A22" s="8" t="s">
        <v>7</v>
      </c>
      <c r="B22" s="9"/>
      <c r="C22" s="10"/>
      <c r="D22" s="10"/>
      <c r="E22" s="9"/>
      <c r="F22" s="11"/>
      <c r="G22" s="10"/>
      <c r="H22" s="12"/>
    </row>
    <row r="23" spans="1:8" ht="14.25" thickBot="1" thickTop="1">
      <c r="A23" s="13" t="s">
        <v>8</v>
      </c>
      <c r="B23" s="14">
        <f>+D$15</f>
        <v>62906</v>
      </c>
      <c r="C23" s="14">
        <v>15000</v>
      </c>
      <c r="D23" s="14">
        <f>+B23-C23</f>
        <v>47906</v>
      </c>
      <c r="E23" s="15" t="s">
        <v>3</v>
      </c>
      <c r="F23" s="16">
        <v>0.00764</v>
      </c>
      <c r="G23" s="17">
        <f>+F23*8000</f>
        <v>61.12</v>
      </c>
      <c r="H23" s="17">
        <f>+D23*F23-G23</f>
        <v>304.88</v>
      </c>
    </row>
    <row r="24" spans="1:8" ht="14.25" thickBot="1" thickTop="1">
      <c r="A24" s="13" t="s">
        <v>9</v>
      </c>
      <c r="B24" s="14">
        <f>+D$15</f>
        <v>62906</v>
      </c>
      <c r="C24" s="14">
        <v>0</v>
      </c>
      <c r="D24" s="14">
        <f>+B24-C24</f>
        <v>62906</v>
      </c>
      <c r="E24" s="15" t="s">
        <v>3</v>
      </c>
      <c r="F24" s="16">
        <v>0.00143</v>
      </c>
      <c r="G24" s="17">
        <v>0</v>
      </c>
      <c r="H24" s="17">
        <f>+D24*F24-G24</f>
        <v>89.96</v>
      </c>
    </row>
    <row r="25" spans="1:8" ht="14.25" thickBot="1" thickTop="1">
      <c r="A25" s="13" t="s">
        <v>10</v>
      </c>
      <c r="B25" s="14">
        <f>+D$15</f>
        <v>62906</v>
      </c>
      <c r="C25" s="14">
        <v>0</v>
      </c>
      <c r="D25" s="14">
        <f>+B25-C25</f>
        <v>62906</v>
      </c>
      <c r="E25" s="15" t="s">
        <v>3</v>
      </c>
      <c r="F25" s="16">
        <v>0.000104</v>
      </c>
      <c r="G25" s="17">
        <v>0</v>
      </c>
      <c r="H25" s="17">
        <f>+D25*F25-G25</f>
        <v>6.54</v>
      </c>
    </row>
    <row r="26" spans="1:8" ht="14.25" thickBot="1" thickTop="1">
      <c r="A26" s="13" t="s">
        <v>11</v>
      </c>
      <c r="B26" s="14">
        <f>+D$15</f>
        <v>62906</v>
      </c>
      <c r="C26" s="14">
        <v>15000</v>
      </c>
      <c r="D26" s="14">
        <f>+B26-C26</f>
        <v>47906</v>
      </c>
      <c r="E26" s="15" t="s">
        <v>3</v>
      </c>
      <c r="F26" s="16">
        <v>0.02042</v>
      </c>
      <c r="G26" s="17">
        <f>+F26*8000</f>
        <v>163.36</v>
      </c>
      <c r="H26" s="17">
        <f>+D26*F26-G26</f>
        <v>814.88</v>
      </c>
    </row>
    <row r="27" spans="1:8" ht="14.25" thickBot="1" thickTop="1">
      <c r="A27" s="13" t="s">
        <v>12</v>
      </c>
      <c r="B27" s="14">
        <f>+D$15</f>
        <v>62906</v>
      </c>
      <c r="C27" s="14">
        <v>15000</v>
      </c>
      <c r="D27" s="14">
        <f>+B27-C27</f>
        <v>47906</v>
      </c>
      <c r="E27" s="15" t="s">
        <v>3</v>
      </c>
      <c r="F27" s="16">
        <v>0.0005</v>
      </c>
      <c r="G27" s="17">
        <v>4</v>
      </c>
      <c r="H27" s="17">
        <f>+D27*F27-G27</f>
        <v>19.95</v>
      </c>
    </row>
    <row r="28" spans="1:8" ht="14.25" thickBot="1" thickTop="1">
      <c r="A28" s="18" t="s">
        <v>30</v>
      </c>
      <c r="B28" s="19"/>
      <c r="C28" s="20"/>
      <c r="D28" s="13" t="s">
        <v>13</v>
      </c>
      <c r="E28" s="8"/>
      <c r="F28" s="11"/>
      <c r="G28" s="21"/>
      <c r="H28" s="17">
        <f>SUM(H23:H27)</f>
        <v>1236.21</v>
      </c>
    </row>
    <row r="29" spans="1:8" ht="14.25" thickBot="1" thickTop="1">
      <c r="A29" s="22"/>
      <c r="B29" s="23"/>
      <c r="C29" s="24"/>
      <c r="D29" s="13" t="s">
        <v>29</v>
      </c>
      <c r="E29" s="8"/>
      <c r="F29" s="11"/>
      <c r="G29" s="21"/>
      <c r="H29" s="17">
        <f>+H28</f>
        <v>1236.21</v>
      </c>
    </row>
    <row r="30" spans="1:8" ht="14.25" thickBot="1" thickTop="1">
      <c r="A30" s="25"/>
      <c r="B30" s="26"/>
      <c r="C30" s="27"/>
      <c r="D30" s="13" t="s">
        <v>14</v>
      </c>
      <c r="E30" s="8"/>
      <c r="F30" s="11"/>
      <c r="G30" s="21"/>
      <c r="H30" s="17">
        <f>+H28-H29</f>
        <v>0</v>
      </c>
    </row>
    <row r="31" spans="1:8" ht="14.25" thickBot="1" thickTop="1">
      <c r="A31" s="28" t="s">
        <v>15</v>
      </c>
      <c r="B31" s="10"/>
      <c r="C31" s="10"/>
      <c r="D31" s="10"/>
      <c r="E31" s="9"/>
      <c r="F31" s="11"/>
      <c r="G31" s="29"/>
      <c r="H31" s="12"/>
    </row>
    <row r="32" spans="1:8" ht="14.25" thickBot="1" thickTop="1">
      <c r="A32" s="30" t="s">
        <v>16</v>
      </c>
      <c r="B32" s="14">
        <f>+D$15</f>
        <v>62906</v>
      </c>
      <c r="C32" s="14">
        <v>22000</v>
      </c>
      <c r="D32" s="14">
        <f>+B32-C32</f>
        <v>40906</v>
      </c>
      <c r="E32" s="15" t="s">
        <v>3</v>
      </c>
      <c r="F32" s="16">
        <v>0.011581</v>
      </c>
      <c r="G32" s="17">
        <f>+F32*8000</f>
        <v>92.65</v>
      </c>
      <c r="H32" s="17">
        <f>+D32*F32-G32-5.56</f>
        <v>375.52</v>
      </c>
    </row>
    <row r="33" spans="1:8" ht="14.25" thickBot="1" thickTop="1">
      <c r="A33" s="30" t="s">
        <v>17</v>
      </c>
      <c r="B33" s="14">
        <f>+D$15</f>
        <v>62906</v>
      </c>
      <c r="C33" s="14">
        <v>0</v>
      </c>
      <c r="D33" s="14">
        <f>+B33-C33</f>
        <v>62906</v>
      </c>
      <c r="E33" s="15" t="s">
        <v>3</v>
      </c>
      <c r="F33" s="16">
        <v>6.4E-05</v>
      </c>
      <c r="G33" s="17">
        <v>0</v>
      </c>
      <c r="H33" s="17">
        <f>+D33*F33-G33</f>
        <v>4.03</v>
      </c>
    </row>
    <row r="34" spans="1:8" ht="14.25" thickBot="1" thickTop="1">
      <c r="A34" s="30" t="s">
        <v>18</v>
      </c>
      <c r="B34" s="14">
        <f>+D$15</f>
        <v>62906</v>
      </c>
      <c r="C34" s="14">
        <v>2000</v>
      </c>
      <c r="D34" s="14">
        <f>+B34-C34</f>
        <v>60906</v>
      </c>
      <c r="E34" s="15" t="s">
        <v>3</v>
      </c>
      <c r="F34" s="16">
        <v>0.00025</v>
      </c>
      <c r="G34" s="17">
        <v>0</v>
      </c>
      <c r="H34" s="17">
        <f>+D34*F34-G34-2</f>
        <v>13.23</v>
      </c>
    </row>
    <row r="35" spans="1:8" ht="14.25" thickBot="1" thickTop="1">
      <c r="A35" s="31" t="str">
        <f>+A28</f>
        <v>Last payment: September 12, 2005</v>
      </c>
      <c r="B35" s="32"/>
      <c r="C35" s="33"/>
      <c r="D35" s="13" t="s">
        <v>13</v>
      </c>
      <c r="E35" s="8"/>
      <c r="F35" s="11"/>
      <c r="G35" s="12"/>
      <c r="H35" s="17">
        <f>SUM(H30:H34)</f>
        <v>392.78</v>
      </c>
    </row>
    <row r="36" spans="1:8" ht="14.25" thickBot="1" thickTop="1">
      <c r="A36" s="34"/>
      <c r="B36" s="35"/>
      <c r="C36" s="36"/>
      <c r="D36" s="13" t="s">
        <v>29</v>
      </c>
      <c r="E36" s="8"/>
      <c r="F36" s="11"/>
      <c r="G36" s="12"/>
      <c r="H36" s="17">
        <f>+H35</f>
        <v>392.78</v>
      </c>
    </row>
    <row r="37" spans="1:8" ht="14.25" thickBot="1" thickTop="1">
      <c r="A37" s="34"/>
      <c r="B37" s="35"/>
      <c r="C37" s="36"/>
      <c r="D37" s="13" t="s">
        <v>14</v>
      </c>
      <c r="E37" s="8"/>
      <c r="F37" s="11"/>
      <c r="G37" s="12"/>
      <c r="H37" s="17">
        <f>+H35-H36</f>
        <v>0</v>
      </c>
    </row>
    <row r="38" spans="1:8" ht="14.25" thickBot="1" thickTop="1">
      <c r="A38" s="37"/>
      <c r="B38" s="38"/>
      <c r="C38" s="39"/>
      <c r="D38" s="15" t="s">
        <v>35</v>
      </c>
      <c r="E38" s="8"/>
      <c r="F38" s="40"/>
      <c r="G38" s="41"/>
      <c r="H38" s="42">
        <f>+H28+H35</f>
        <v>1628.99</v>
      </c>
    </row>
    <row r="39" spans="1:8" ht="52.5" customHeight="1" thickBot="1" thickTop="1">
      <c r="A39" s="68" t="s">
        <v>20</v>
      </c>
      <c r="B39" s="69"/>
      <c r="C39" s="69"/>
      <c r="D39" s="69"/>
      <c r="E39" s="69"/>
      <c r="F39" s="69"/>
      <c r="G39" s="69"/>
      <c r="H39" s="70"/>
    </row>
    <row r="40" spans="2:8" ht="13.5" thickTop="1">
      <c r="B40" s="43"/>
      <c r="D40" s="43"/>
      <c r="E40" s="44"/>
      <c r="F40" s="45"/>
      <c r="G40" s="43"/>
      <c r="H40" s="43"/>
    </row>
    <row r="41" spans="1:8" ht="15.75">
      <c r="A41" s="46" t="s">
        <v>47</v>
      </c>
      <c r="B41" s="43"/>
      <c r="D41" s="43"/>
      <c r="E41" s="44"/>
      <c r="F41" s="45"/>
      <c r="G41" s="43"/>
      <c r="H41" s="43"/>
    </row>
    <row r="42" spans="2:8" ht="12.75">
      <c r="B42" s="43"/>
      <c r="D42" s="43"/>
      <c r="E42" s="44"/>
      <c r="F42" s="45"/>
      <c r="G42" s="43"/>
      <c r="H42" s="43"/>
    </row>
    <row r="43" spans="1:7" ht="12.75">
      <c r="A43" s="3" t="s">
        <v>26</v>
      </c>
      <c r="D43" s="3" t="s">
        <v>27</v>
      </c>
      <c r="G43" s="47" t="s">
        <v>28</v>
      </c>
    </row>
    <row r="44" spans="1:7" ht="12.75">
      <c r="A44" s="2" t="str">
        <f>+A9</f>
        <v>DOE JOHN Q</v>
      </c>
      <c r="D44" s="2" t="str">
        <f>+D9</f>
        <v>14F-XXXX-XXXX-XXX-X</v>
      </c>
      <c r="G44" s="2" t="str">
        <f>+G9</f>
        <v>171XXXX</v>
      </c>
    </row>
    <row r="46" spans="1:7" ht="12.75">
      <c r="A46" s="3" t="s">
        <v>24</v>
      </c>
      <c r="G46" s="47" t="s">
        <v>25</v>
      </c>
    </row>
    <row r="47" spans="1:7" ht="12.75">
      <c r="A47" s="2" t="str">
        <f>+A12</f>
        <v>2006 ANY DRIVE</v>
      </c>
      <c r="G47" s="48" t="str">
        <f>+G12</f>
        <v>XX</v>
      </c>
    </row>
    <row r="49" spans="1:8" ht="12.75">
      <c r="A49" s="5" t="s">
        <v>21</v>
      </c>
      <c r="D49" s="3" t="s">
        <v>23</v>
      </c>
      <c r="G49" s="49" t="s">
        <v>22</v>
      </c>
      <c r="H49" s="50"/>
    </row>
    <row r="50" spans="1:7" ht="12.75">
      <c r="A50" s="51">
        <f>+A15</f>
        <v>157265</v>
      </c>
      <c r="D50" s="51">
        <f>+A50*0.4</f>
        <v>62906</v>
      </c>
      <c r="G50" s="52">
        <f>+G15</f>
        <v>0</v>
      </c>
    </row>
    <row r="52" spans="1:4" ht="12.75">
      <c r="A52" s="2" t="s">
        <v>52</v>
      </c>
      <c r="D52" s="3" t="s">
        <v>45</v>
      </c>
    </row>
    <row r="54" ht="12.75">
      <c r="A54" s="5" t="s">
        <v>44</v>
      </c>
    </row>
    <row r="55" ht="13.5" thickBot="1"/>
    <row r="56" spans="1:8" ht="14.25" thickBot="1" thickTop="1">
      <c r="A56" s="6" t="s">
        <v>0</v>
      </c>
      <c r="B56" s="6" t="s">
        <v>19</v>
      </c>
      <c r="C56" s="6" t="s">
        <v>1</v>
      </c>
      <c r="D56" s="6" t="s">
        <v>2</v>
      </c>
      <c r="E56" s="6" t="s">
        <v>3</v>
      </c>
      <c r="F56" s="7" t="s">
        <v>4</v>
      </c>
      <c r="G56" s="6" t="s">
        <v>5</v>
      </c>
      <c r="H56" s="6" t="s">
        <v>6</v>
      </c>
    </row>
    <row r="57" spans="1:8" ht="14.25" thickBot="1" thickTop="1">
      <c r="A57" s="30" t="s">
        <v>16</v>
      </c>
      <c r="B57" s="14">
        <f aca="true" t="shared" si="0" ref="B57:B62">+D$50</f>
        <v>62906</v>
      </c>
      <c r="C57" s="14">
        <v>15000</v>
      </c>
      <c r="D57" s="14">
        <f aca="true" t="shared" si="1" ref="D57:D62">+B57-C57</f>
        <v>47906</v>
      </c>
      <c r="E57" s="15" t="s">
        <v>3</v>
      </c>
      <c r="F57" s="16">
        <v>0.011581</v>
      </c>
      <c r="G57" s="17">
        <f>+F57*8000</f>
        <v>92.65</v>
      </c>
      <c r="H57" s="17">
        <f>+D57*F57-G57</f>
        <v>462.15</v>
      </c>
    </row>
    <row r="58" spans="1:8" ht="14.25" thickBot="1" thickTop="1">
      <c r="A58" s="30" t="s">
        <v>17</v>
      </c>
      <c r="B58" s="14">
        <f t="shared" si="0"/>
        <v>62906</v>
      </c>
      <c r="C58" s="14">
        <v>0</v>
      </c>
      <c r="D58" s="14">
        <f t="shared" si="1"/>
        <v>62906</v>
      </c>
      <c r="E58" s="15" t="s">
        <v>3</v>
      </c>
      <c r="F58" s="16">
        <v>6.4E-05</v>
      </c>
      <c r="G58" s="17">
        <v>0</v>
      </c>
      <c r="H58" s="17">
        <f>+D58*F58-G58</f>
        <v>4.03</v>
      </c>
    </row>
    <row r="59" spans="1:8" ht="14.25" thickBot="1" thickTop="1">
      <c r="A59" s="13" t="s">
        <v>36</v>
      </c>
      <c r="B59" s="14">
        <f t="shared" si="0"/>
        <v>62906</v>
      </c>
      <c r="C59" s="14">
        <v>0</v>
      </c>
      <c r="D59" s="14">
        <f t="shared" si="1"/>
        <v>62906</v>
      </c>
      <c r="E59" s="15" t="s">
        <v>3</v>
      </c>
      <c r="F59" s="16">
        <v>0.000282</v>
      </c>
      <c r="G59" s="17">
        <v>0</v>
      </c>
      <c r="H59" s="17">
        <f>+D59*F59-G59</f>
        <v>17.74</v>
      </c>
    </row>
    <row r="60" spans="1:8" ht="14.25" thickBot="1" thickTop="1">
      <c r="A60" s="13" t="s">
        <v>37</v>
      </c>
      <c r="B60" s="14">
        <f t="shared" si="0"/>
        <v>62906</v>
      </c>
      <c r="C60" s="14">
        <v>2000</v>
      </c>
      <c r="D60" s="14">
        <f t="shared" si="1"/>
        <v>60906</v>
      </c>
      <c r="E60" s="15" t="s">
        <v>3</v>
      </c>
      <c r="F60" s="16">
        <v>0.017825</v>
      </c>
      <c r="G60" s="17">
        <f>+F60*8000</f>
        <v>142.6</v>
      </c>
      <c r="H60" s="17">
        <f>+D60*F60-G60</f>
        <v>943.05</v>
      </c>
    </row>
    <row r="61" spans="1:8" ht="14.25" thickBot="1" thickTop="1">
      <c r="A61" s="30" t="s">
        <v>18</v>
      </c>
      <c r="B61" s="14">
        <f t="shared" si="0"/>
        <v>62906</v>
      </c>
      <c r="C61" s="14">
        <v>2000</v>
      </c>
      <c r="D61" s="14">
        <f t="shared" si="1"/>
        <v>60906</v>
      </c>
      <c r="E61" s="15" t="s">
        <v>3</v>
      </c>
      <c r="F61" s="16">
        <v>0.00025</v>
      </c>
      <c r="G61" s="17">
        <v>0</v>
      </c>
      <c r="H61" s="17">
        <f>+D61*F61-G61</f>
        <v>15.23</v>
      </c>
    </row>
    <row r="62" spans="1:8" ht="14.25" thickBot="1" thickTop="1">
      <c r="A62" s="30" t="s">
        <v>39</v>
      </c>
      <c r="B62" s="14">
        <f t="shared" si="0"/>
        <v>62906</v>
      </c>
      <c r="C62" s="14">
        <v>15000</v>
      </c>
      <c r="D62" s="14">
        <f t="shared" si="1"/>
        <v>47906</v>
      </c>
      <c r="E62" s="15" t="s">
        <v>3</v>
      </c>
      <c r="F62" s="16">
        <v>0.004731</v>
      </c>
      <c r="G62" s="17">
        <f>+F62*8000</f>
        <v>37.85</v>
      </c>
      <c r="H62" s="17">
        <f>+D62*F62-G62-2</f>
        <v>186.79</v>
      </c>
    </row>
    <row r="63" spans="1:8" ht="14.25" thickBot="1" thickTop="1">
      <c r="A63" s="18" t="s">
        <v>38</v>
      </c>
      <c r="B63" s="32"/>
      <c r="C63" s="33"/>
      <c r="D63" s="13" t="s">
        <v>13</v>
      </c>
      <c r="E63" s="8"/>
      <c r="F63" s="11"/>
      <c r="G63" s="12"/>
      <c r="H63" s="17">
        <f>SUM(H57:H62)</f>
        <v>1628.99</v>
      </c>
    </row>
    <row r="64" spans="1:8" ht="14.25" thickBot="1" thickTop="1">
      <c r="A64" s="34"/>
      <c r="B64" s="35"/>
      <c r="C64" s="36"/>
      <c r="D64" s="13" t="s">
        <v>29</v>
      </c>
      <c r="E64" s="8"/>
      <c r="F64" s="11"/>
      <c r="G64" s="12"/>
      <c r="H64" s="17">
        <f>+H63</f>
        <v>1628.99</v>
      </c>
    </row>
    <row r="65" spans="1:8" ht="14.25" thickBot="1" thickTop="1">
      <c r="A65" s="37"/>
      <c r="B65" s="38"/>
      <c r="C65" s="39"/>
      <c r="D65" s="13" t="s">
        <v>14</v>
      </c>
      <c r="E65" s="8"/>
      <c r="F65" s="11"/>
      <c r="G65" s="12"/>
      <c r="H65" s="17">
        <f>+H63-H64</f>
        <v>0</v>
      </c>
    </row>
    <row r="66" spans="1:8" ht="27.75" customHeight="1" thickBot="1" thickTop="1">
      <c r="A66" s="68" t="s">
        <v>40</v>
      </c>
      <c r="B66" s="69"/>
      <c r="C66" s="69"/>
      <c r="D66" s="69"/>
      <c r="E66" s="69"/>
      <c r="F66" s="69"/>
      <c r="G66" s="69"/>
      <c r="H66" s="70"/>
    </row>
    <row r="67" spans="1:8" ht="14.25" customHeight="1" thickBot="1" thickTop="1">
      <c r="A67" s="53"/>
      <c r="B67" s="54"/>
      <c r="C67" s="54"/>
      <c r="D67" s="54"/>
      <c r="E67" s="54"/>
      <c r="F67" s="54"/>
      <c r="G67" s="54"/>
      <c r="H67" s="54"/>
    </row>
    <row r="68" spans="1:8" ht="13.5" thickTop="1">
      <c r="A68" s="55" t="s">
        <v>41</v>
      </c>
      <c r="B68" s="19"/>
      <c r="C68" s="19"/>
      <c r="D68" s="19"/>
      <c r="E68" s="56"/>
      <c r="F68" s="57"/>
      <c r="G68" s="19"/>
      <c r="H68" s="20"/>
    </row>
    <row r="69" spans="1:8" ht="12.75">
      <c r="A69" s="22"/>
      <c r="B69" s="23" t="s">
        <v>53</v>
      </c>
      <c r="C69" s="23"/>
      <c r="D69" s="23"/>
      <c r="E69" s="58"/>
      <c r="F69" s="59"/>
      <c r="G69" s="23"/>
      <c r="H69" s="60">
        <f>+H38</f>
        <v>1628.99</v>
      </c>
    </row>
    <row r="70" spans="1:8" ht="12.75">
      <c r="A70" s="22"/>
      <c r="B70" s="23" t="s">
        <v>54</v>
      </c>
      <c r="C70" s="23"/>
      <c r="D70" s="23"/>
      <c r="E70" s="58"/>
      <c r="F70" s="59"/>
      <c r="G70" s="23"/>
      <c r="H70" s="61">
        <f>+H63</f>
        <v>1628.99</v>
      </c>
    </row>
    <row r="71" spans="1:8" ht="13.5" thickBot="1">
      <c r="A71" s="25"/>
      <c r="B71" s="26" t="s">
        <v>42</v>
      </c>
      <c r="C71" s="26"/>
      <c r="D71" s="26"/>
      <c r="E71" s="62"/>
      <c r="F71" s="63"/>
      <c r="G71" s="26"/>
      <c r="H71" s="64">
        <f>+H70-H69</f>
        <v>0</v>
      </c>
    </row>
    <row r="72" ht="13.5" thickTop="1"/>
    <row r="73" ht="12.75">
      <c r="A73" s="2" t="s">
        <v>51</v>
      </c>
    </row>
  </sheetData>
  <mergeCells count="4">
    <mergeCell ref="A39:H39"/>
    <mergeCell ref="A66:H66"/>
    <mergeCell ref="A3:H3"/>
    <mergeCell ref="A4:H4"/>
  </mergeCells>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Hammonds Family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A. Hammonds</dc:creator>
  <cp:keywords/>
  <dc:description/>
  <cp:lastModifiedBy>Harvey Davis</cp:lastModifiedBy>
  <cp:lastPrinted>2006-08-21T02:10:35Z</cp:lastPrinted>
  <dcterms:created xsi:type="dcterms:W3CDTF">2006-08-12T22:06:43Z</dcterms:created>
  <dcterms:modified xsi:type="dcterms:W3CDTF">2006-10-11T01:27:36Z</dcterms:modified>
  <cp:category/>
  <cp:version/>
  <cp:contentType/>
  <cp:contentStatus/>
</cp:coreProperties>
</file>